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kyte\Documents\documents\01. Teaching-UI\1-080 CE 572-Spring 2015\assignments\a19\"/>
    </mc:Choice>
  </mc:AlternateContent>
  <bookViews>
    <workbookView xWindow="480" yWindow="45" windowWidth="22995" windowHeight="10035"/>
  </bookViews>
  <sheets>
    <sheet name="a19" sheetId="1" r:id="rId1"/>
  </sheets>
  <calcPr calcId="152511"/>
</workbook>
</file>

<file path=xl/calcChain.xml><?xml version="1.0" encoding="utf-8"?>
<calcChain xmlns="http://schemas.openxmlformats.org/spreadsheetml/2006/main">
  <c r="J22" i="1" l="1"/>
  <c r="J35" i="1" s="1"/>
  <c r="J21" i="1"/>
  <c r="J23" i="1" s="1"/>
  <c r="H22" i="1"/>
  <c r="H35" i="1" s="1"/>
  <c r="H21" i="1"/>
  <c r="H34" i="1" s="1"/>
  <c r="F22" i="1"/>
  <c r="F35" i="1" s="1"/>
  <c r="F21" i="1"/>
  <c r="J18" i="1"/>
  <c r="J31" i="1" s="1"/>
  <c r="J17" i="1"/>
  <c r="H18" i="1"/>
  <c r="H31" i="1" s="1"/>
  <c r="H17" i="1"/>
  <c r="H19" i="1" s="1"/>
  <c r="F18" i="1"/>
  <c r="F31" i="1" s="1"/>
  <c r="F17" i="1"/>
  <c r="F30" i="1" s="1"/>
  <c r="D22" i="1"/>
  <c r="D35" i="1" s="1"/>
  <c r="D21" i="1"/>
  <c r="D34" i="1" s="1"/>
  <c r="D18" i="1"/>
  <c r="D17" i="1"/>
  <c r="D30" i="1" s="1"/>
  <c r="J12" i="1"/>
  <c r="J9" i="1"/>
  <c r="H12" i="1"/>
  <c r="H9" i="1"/>
  <c r="F12" i="1"/>
  <c r="D12" i="1"/>
  <c r="F9" i="1"/>
  <c r="D9" i="1"/>
  <c r="D19" i="1" s="1"/>
  <c r="J19" i="1" l="1"/>
  <c r="F32" i="1"/>
  <c r="H36" i="1"/>
  <c r="J30" i="1"/>
  <c r="J32" i="1" s="1"/>
  <c r="D31" i="1"/>
  <c r="D32" i="1" s="1"/>
  <c r="H23" i="1"/>
  <c r="H24" i="1" s="1"/>
  <c r="D36" i="1"/>
  <c r="D23" i="1"/>
  <c r="F23" i="1"/>
  <c r="J34" i="1"/>
  <c r="J36" i="1" s="1"/>
  <c r="F34" i="1"/>
  <c r="F36" i="1" s="1"/>
  <c r="H30" i="1"/>
  <c r="H32" i="1" s="1"/>
  <c r="F19" i="1"/>
  <c r="D20" i="1" s="1"/>
  <c r="H20" i="1"/>
  <c r="H37" i="1" l="1"/>
  <c r="D37" i="1"/>
  <c r="D24" i="1"/>
  <c r="H33" i="1"/>
  <c r="D33" i="1"/>
  <c r="E38" i="1" s="1"/>
  <c r="F41" i="1" s="1"/>
  <c r="I38" i="1" l="1"/>
  <c r="F42" i="1" s="1"/>
  <c r="F45" i="1" l="1"/>
  <c r="D48" i="1" s="1"/>
</calcChain>
</file>

<file path=xl/sharedStrings.xml><?xml version="1.0" encoding="utf-8"?>
<sst xmlns="http://schemas.openxmlformats.org/spreadsheetml/2006/main" count="110" uniqueCount="48">
  <si>
    <t>Critical Movement Analysis Worksheets (Protected Left Turns)</t>
  </si>
  <si>
    <t>Step 1: Compute the flow ratio Y for each movement present at the intersection.</t>
  </si>
  <si>
    <t>each concurrency grouop (for the case of protected left turns only)</t>
  </si>
  <si>
    <t>Step 2: Determine the flow ratio sums for the phase sequences in each ring for</t>
  </si>
  <si>
    <t>Ring 1</t>
  </si>
  <si>
    <t>East-West Concurrency Group</t>
  </si>
  <si>
    <t>Ring 2</t>
  </si>
  <si>
    <t>North-South Concurrency Group</t>
  </si>
  <si>
    <r>
      <t>v</t>
    </r>
    <r>
      <rPr>
        <vertAlign val="subscript"/>
        <sz val="11"/>
        <color theme="1"/>
        <rFont val="Calibri"/>
        <family val="2"/>
        <scheme val="minor"/>
      </rPr>
      <t>1</t>
    </r>
  </si>
  <si>
    <r>
      <t>s</t>
    </r>
    <r>
      <rPr>
        <vertAlign val="subscript"/>
        <sz val="11"/>
        <color theme="1"/>
        <rFont val="Calibri"/>
        <family val="2"/>
        <scheme val="minor"/>
      </rPr>
      <t>1</t>
    </r>
  </si>
  <si>
    <r>
      <t>Y</t>
    </r>
    <r>
      <rPr>
        <vertAlign val="subscript"/>
        <sz val="11"/>
        <color theme="1"/>
        <rFont val="Calibri"/>
        <family val="2"/>
        <scheme val="minor"/>
      </rPr>
      <t>1</t>
    </r>
  </si>
  <si>
    <r>
      <t>v</t>
    </r>
    <r>
      <rPr>
        <vertAlign val="subscript"/>
        <sz val="11"/>
        <color theme="1"/>
        <rFont val="Calibri"/>
        <family val="2"/>
        <scheme val="minor"/>
      </rPr>
      <t>5</t>
    </r>
  </si>
  <si>
    <r>
      <t>s</t>
    </r>
    <r>
      <rPr>
        <vertAlign val="subscript"/>
        <sz val="11"/>
        <color theme="1"/>
        <rFont val="Calibri"/>
        <family val="2"/>
        <scheme val="minor"/>
      </rPr>
      <t>5</t>
    </r>
  </si>
  <si>
    <r>
      <t>Y</t>
    </r>
    <r>
      <rPr>
        <vertAlign val="subscript"/>
        <sz val="11"/>
        <color theme="1"/>
        <rFont val="Calibri"/>
        <family val="2"/>
        <scheme val="minor"/>
      </rPr>
      <t>5</t>
    </r>
  </si>
  <si>
    <r>
      <t>v</t>
    </r>
    <r>
      <rPr>
        <vertAlign val="subscript"/>
        <sz val="11"/>
        <color theme="1"/>
        <rFont val="Calibri"/>
        <family val="2"/>
        <scheme val="minor"/>
      </rPr>
      <t>2</t>
    </r>
  </si>
  <si>
    <r>
      <t>s</t>
    </r>
    <r>
      <rPr>
        <vertAlign val="subscript"/>
        <sz val="11"/>
        <color theme="1"/>
        <rFont val="Calibri"/>
        <family val="2"/>
        <scheme val="minor"/>
      </rPr>
      <t>2</t>
    </r>
  </si>
  <si>
    <r>
      <t>Y</t>
    </r>
    <r>
      <rPr>
        <vertAlign val="subscript"/>
        <sz val="11"/>
        <color theme="1"/>
        <rFont val="Calibri"/>
        <family val="2"/>
        <scheme val="minor"/>
      </rPr>
      <t>2</t>
    </r>
  </si>
  <si>
    <r>
      <t>v</t>
    </r>
    <r>
      <rPr>
        <vertAlign val="subscript"/>
        <sz val="11"/>
        <color theme="1"/>
        <rFont val="Calibri"/>
        <family val="2"/>
        <scheme val="minor"/>
      </rPr>
      <t>6</t>
    </r>
  </si>
  <si>
    <r>
      <t>s</t>
    </r>
    <r>
      <rPr>
        <vertAlign val="subscript"/>
        <sz val="11"/>
        <color theme="1"/>
        <rFont val="Calibri"/>
        <family val="2"/>
        <scheme val="minor"/>
      </rPr>
      <t>6</t>
    </r>
  </si>
  <si>
    <r>
      <t>Y</t>
    </r>
    <r>
      <rPr>
        <vertAlign val="subscript"/>
        <sz val="11"/>
        <color theme="1"/>
        <rFont val="Calibri"/>
        <family val="2"/>
        <scheme val="minor"/>
      </rPr>
      <t>6</t>
    </r>
  </si>
  <si>
    <r>
      <t>v</t>
    </r>
    <r>
      <rPr>
        <vertAlign val="subscript"/>
        <sz val="11"/>
        <color theme="1"/>
        <rFont val="Calibri"/>
        <family val="2"/>
        <scheme val="minor"/>
      </rPr>
      <t>3</t>
    </r>
  </si>
  <si>
    <r>
      <t>s</t>
    </r>
    <r>
      <rPr>
        <vertAlign val="subscript"/>
        <sz val="11"/>
        <color theme="1"/>
        <rFont val="Calibri"/>
        <family val="2"/>
        <scheme val="minor"/>
      </rPr>
      <t>3</t>
    </r>
  </si>
  <si>
    <r>
      <t>Y</t>
    </r>
    <r>
      <rPr>
        <vertAlign val="subscript"/>
        <sz val="11"/>
        <color theme="1"/>
        <rFont val="Calibri"/>
        <family val="2"/>
        <scheme val="minor"/>
      </rPr>
      <t>3</t>
    </r>
  </si>
  <si>
    <r>
      <t>v</t>
    </r>
    <r>
      <rPr>
        <vertAlign val="subscript"/>
        <sz val="11"/>
        <color theme="1"/>
        <rFont val="Calibri"/>
        <family val="2"/>
        <scheme val="minor"/>
      </rPr>
      <t>7</t>
    </r>
  </si>
  <si>
    <r>
      <t>s</t>
    </r>
    <r>
      <rPr>
        <vertAlign val="subscript"/>
        <sz val="11"/>
        <color theme="1"/>
        <rFont val="Calibri"/>
        <family val="2"/>
        <scheme val="minor"/>
      </rPr>
      <t>7</t>
    </r>
  </si>
  <si>
    <r>
      <t>Y</t>
    </r>
    <r>
      <rPr>
        <vertAlign val="subscript"/>
        <sz val="11"/>
        <color theme="1"/>
        <rFont val="Calibri"/>
        <family val="2"/>
        <scheme val="minor"/>
      </rPr>
      <t>7</t>
    </r>
  </si>
  <si>
    <r>
      <t>v</t>
    </r>
    <r>
      <rPr>
        <vertAlign val="subscript"/>
        <sz val="11"/>
        <color theme="1"/>
        <rFont val="Calibri"/>
        <family val="2"/>
        <scheme val="minor"/>
      </rPr>
      <t>4</t>
    </r>
  </si>
  <si>
    <r>
      <t>s</t>
    </r>
    <r>
      <rPr>
        <vertAlign val="subscript"/>
        <sz val="11"/>
        <color theme="1"/>
        <rFont val="Calibri"/>
        <family val="2"/>
        <scheme val="minor"/>
      </rPr>
      <t>4</t>
    </r>
  </si>
  <si>
    <r>
      <t>Y</t>
    </r>
    <r>
      <rPr>
        <vertAlign val="subscript"/>
        <sz val="11"/>
        <color theme="1"/>
        <rFont val="Calibri"/>
        <family val="2"/>
        <scheme val="minor"/>
      </rPr>
      <t>4</t>
    </r>
  </si>
  <si>
    <r>
      <t>v</t>
    </r>
    <r>
      <rPr>
        <vertAlign val="subscript"/>
        <sz val="11"/>
        <color theme="1"/>
        <rFont val="Calibri"/>
        <family val="2"/>
        <scheme val="minor"/>
      </rPr>
      <t>8</t>
    </r>
  </si>
  <si>
    <r>
      <t>s</t>
    </r>
    <r>
      <rPr>
        <vertAlign val="subscript"/>
        <sz val="11"/>
        <color theme="1"/>
        <rFont val="Calibri"/>
        <family val="2"/>
        <scheme val="minor"/>
      </rPr>
      <t>8</t>
    </r>
  </si>
  <si>
    <r>
      <t>Y</t>
    </r>
    <r>
      <rPr>
        <vertAlign val="subscript"/>
        <sz val="11"/>
        <color theme="1"/>
        <rFont val="Calibri"/>
        <family val="2"/>
        <scheme val="minor"/>
      </rPr>
      <t>8</t>
    </r>
  </si>
  <si>
    <r>
      <t>Y</t>
    </r>
    <r>
      <rPr>
        <vertAlign val="subscript"/>
        <sz val="11"/>
        <color theme="1"/>
        <rFont val="Calibri"/>
        <family val="2"/>
        <scheme val="minor"/>
      </rPr>
      <t>EW1</t>
    </r>
  </si>
  <si>
    <r>
      <t>Y</t>
    </r>
    <r>
      <rPr>
        <vertAlign val="subscript"/>
        <sz val="11"/>
        <color theme="1"/>
        <rFont val="Calibri"/>
        <family val="2"/>
        <scheme val="minor"/>
      </rPr>
      <t>EW2</t>
    </r>
  </si>
  <si>
    <r>
      <t>Y</t>
    </r>
    <r>
      <rPr>
        <vertAlign val="subscript"/>
        <sz val="11"/>
        <color theme="1"/>
        <rFont val="Calibri"/>
        <family val="2"/>
        <scheme val="minor"/>
      </rPr>
      <t>NS1</t>
    </r>
  </si>
  <si>
    <r>
      <t>Y</t>
    </r>
    <r>
      <rPr>
        <vertAlign val="subscript"/>
        <sz val="11"/>
        <color theme="1"/>
        <rFont val="Calibri"/>
        <family val="2"/>
        <scheme val="minor"/>
      </rPr>
      <t>NS2</t>
    </r>
  </si>
  <si>
    <t>Step 3: Within each concurrency group, identify the movements with the maximum</t>
  </si>
  <si>
    <t>movements for each concurrency group.</t>
  </si>
  <si>
    <r>
      <t>Y</t>
    </r>
    <r>
      <rPr>
        <vertAlign val="subscript"/>
        <sz val="11"/>
        <color theme="1"/>
        <rFont val="Calibri"/>
        <family val="2"/>
        <scheme val="minor"/>
      </rPr>
      <t>EW-critical</t>
    </r>
  </si>
  <si>
    <r>
      <t>Y</t>
    </r>
    <r>
      <rPr>
        <vertAlign val="subscript"/>
        <sz val="11"/>
        <color theme="1"/>
        <rFont val="Calibri"/>
        <family val="2"/>
        <scheme val="minor"/>
      </rPr>
      <t>NS-critical</t>
    </r>
  </si>
  <si>
    <r>
      <t>Step 4: Determine the critical degree of saturation (X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) for the intersection.</t>
    </r>
  </si>
  <si>
    <t>C</t>
  </si>
  <si>
    <t>L</t>
  </si>
  <si>
    <r>
      <t>X</t>
    </r>
    <r>
      <rPr>
        <vertAlign val="subscript"/>
        <sz val="11"/>
        <color theme="1"/>
        <rFont val="Calibri"/>
        <family val="2"/>
        <scheme val="minor"/>
      </rPr>
      <t>c</t>
    </r>
  </si>
  <si>
    <t>Step 5: Determine the sufficiency of capacity</t>
  </si>
  <si>
    <r>
      <t>Based on X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:</t>
    </r>
  </si>
  <si>
    <t xml:space="preserve">flow ratio sum (for protected left turns).  These movements represent the critical </t>
  </si>
  <si>
    <t>Assignment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</si>
</sst>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164" fontId="0" fillId="0" borderId="3" xfId="0" applyNumberFormat="1" applyBorder="1"/>
    <xf numFmtId="164" fontId="0" fillId="0" borderId="5" xfId="0" applyNumberFormat="1" applyBorder="1"/>
    <xf numFmtId="0" fontId="0" fillId="0" borderId="4" xfId="0" applyFill="1" applyBorder="1"/>
    <xf numFmtId="0" fontId="0" fillId="0" borderId="6" xfId="0" applyFill="1" applyBorder="1"/>
    <xf numFmtId="164" fontId="0" fillId="0" borderId="8" xfId="0" applyNumberForma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8"/>
  <sheetViews>
    <sheetView tabSelected="1" zoomScaleNormal="100" workbookViewId="0">
      <selection sqref="A1:L1"/>
    </sheetView>
  </sheetViews>
  <sheetFormatPr defaultRowHeight="15" x14ac:dyDescent="0.25"/>
  <cols>
    <col min="2" max="2" width="10" customWidth="1"/>
    <col min="3" max="3" width="3.85546875" customWidth="1"/>
    <col min="4" max="4" width="10.28515625" customWidth="1"/>
    <col min="5" max="5" width="3.28515625" customWidth="1"/>
    <col min="6" max="6" width="10.42578125" customWidth="1"/>
    <col min="7" max="7" width="4" customWidth="1"/>
    <col min="8" max="8" width="9.140625" customWidth="1"/>
    <col min="9" max="9" width="3.85546875" customWidth="1"/>
    <col min="10" max="10" width="12.140625" customWidth="1"/>
  </cols>
  <sheetData>
    <row r="1" spans="1:12" ht="18.75" x14ac:dyDescent="0.3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3" spans="1:12" x14ac:dyDescent="0.25">
      <c r="A3" s="1" t="s">
        <v>0</v>
      </c>
    </row>
    <row r="4" spans="1:12" x14ac:dyDescent="0.25">
      <c r="B4" s="1"/>
    </row>
    <row r="5" spans="1:12" x14ac:dyDescent="0.25">
      <c r="A5" s="1" t="s">
        <v>1</v>
      </c>
    </row>
    <row r="6" spans="1:12" ht="15.75" thickBot="1" x14ac:dyDescent="0.3">
      <c r="C6" s="1" t="s">
        <v>5</v>
      </c>
      <c r="G6" s="1" t="s">
        <v>7</v>
      </c>
      <c r="L6" s="2"/>
    </row>
    <row r="7" spans="1:12" ht="18" x14ac:dyDescent="0.35">
      <c r="B7" s="29" t="s">
        <v>4</v>
      </c>
      <c r="C7" s="17" t="s">
        <v>8</v>
      </c>
      <c r="D7" s="10">
        <v>50</v>
      </c>
      <c r="E7" s="10" t="s">
        <v>14</v>
      </c>
      <c r="F7" s="13">
        <v>400</v>
      </c>
      <c r="G7" s="17" t="s">
        <v>20</v>
      </c>
      <c r="H7" s="10">
        <v>150</v>
      </c>
      <c r="I7" s="10" t="s">
        <v>26</v>
      </c>
      <c r="J7" s="13">
        <v>550</v>
      </c>
    </row>
    <row r="8" spans="1:12" ht="18" x14ac:dyDescent="0.35">
      <c r="B8" s="30"/>
      <c r="C8" s="18" t="s">
        <v>9</v>
      </c>
      <c r="D8" s="11">
        <v>1900</v>
      </c>
      <c r="E8" s="11" t="s">
        <v>15</v>
      </c>
      <c r="F8" s="11">
        <v>3800</v>
      </c>
      <c r="G8" s="18" t="s">
        <v>21</v>
      </c>
      <c r="H8" s="11">
        <v>1900</v>
      </c>
      <c r="I8" s="11" t="s">
        <v>27</v>
      </c>
      <c r="J8" s="14">
        <v>3800</v>
      </c>
    </row>
    <row r="9" spans="1:12" ht="18.75" thickBot="1" x14ac:dyDescent="0.4">
      <c r="B9" s="30"/>
      <c r="C9" s="19" t="s">
        <v>10</v>
      </c>
      <c r="D9" s="15">
        <f>D7/D8</f>
        <v>2.6315789473684209E-2</v>
      </c>
      <c r="E9" s="12" t="s">
        <v>16</v>
      </c>
      <c r="F9" s="15">
        <f>F7/F8</f>
        <v>0.10526315789473684</v>
      </c>
      <c r="G9" s="19" t="s">
        <v>22</v>
      </c>
      <c r="H9" s="15">
        <f>H7/H8</f>
        <v>7.8947368421052627E-2</v>
      </c>
      <c r="I9" s="12" t="s">
        <v>28</v>
      </c>
      <c r="J9" s="16">
        <f>J7/J8</f>
        <v>0.14473684210526316</v>
      </c>
    </row>
    <row r="10" spans="1:12" ht="18" x14ac:dyDescent="0.35">
      <c r="B10" s="30" t="s">
        <v>6</v>
      </c>
      <c r="C10" s="18" t="s">
        <v>11</v>
      </c>
      <c r="D10" s="11">
        <v>200</v>
      </c>
      <c r="E10" s="11" t="s">
        <v>17</v>
      </c>
      <c r="F10" s="14">
        <v>250</v>
      </c>
      <c r="G10" s="17" t="s">
        <v>23</v>
      </c>
      <c r="H10" s="10">
        <v>100</v>
      </c>
      <c r="I10" s="10" t="s">
        <v>29</v>
      </c>
      <c r="J10" s="13">
        <v>400</v>
      </c>
    </row>
    <row r="11" spans="1:12" ht="18" x14ac:dyDescent="0.35">
      <c r="B11" s="30"/>
      <c r="C11" s="18" t="s">
        <v>12</v>
      </c>
      <c r="D11" s="11">
        <v>1900</v>
      </c>
      <c r="E11" s="11" t="s">
        <v>18</v>
      </c>
      <c r="F11" s="11">
        <v>3800</v>
      </c>
      <c r="G11" s="18" t="s">
        <v>24</v>
      </c>
      <c r="H11" s="11">
        <v>1900</v>
      </c>
      <c r="I11" s="11" t="s">
        <v>30</v>
      </c>
      <c r="J11" s="14">
        <v>3800</v>
      </c>
    </row>
    <row r="12" spans="1:12" ht="18.75" thickBot="1" x14ac:dyDescent="0.4">
      <c r="B12" s="31"/>
      <c r="C12" s="19" t="s">
        <v>13</v>
      </c>
      <c r="D12" s="15">
        <f>D10/D11</f>
        <v>0.10526315789473684</v>
      </c>
      <c r="E12" s="12" t="s">
        <v>19</v>
      </c>
      <c r="F12" s="15">
        <f>F10/F11</f>
        <v>6.5789473684210523E-2</v>
      </c>
      <c r="G12" s="19" t="s">
        <v>25</v>
      </c>
      <c r="H12" s="15">
        <f>H10/H11</f>
        <v>5.2631578947368418E-2</v>
      </c>
      <c r="I12" s="12" t="s">
        <v>31</v>
      </c>
      <c r="J12" s="16">
        <f>J10/J11</f>
        <v>0.10526315789473684</v>
      </c>
    </row>
    <row r="14" spans="1:12" x14ac:dyDescent="0.25">
      <c r="A14" s="1" t="s">
        <v>3</v>
      </c>
    </row>
    <row r="15" spans="1:12" x14ac:dyDescent="0.25">
      <c r="A15" s="1" t="s">
        <v>2</v>
      </c>
    </row>
    <row r="16" spans="1:12" ht="15.75" thickBot="1" x14ac:dyDescent="0.3">
      <c r="C16" s="1" t="s">
        <v>5</v>
      </c>
      <c r="G16" s="1" t="s">
        <v>7</v>
      </c>
    </row>
    <row r="17" spans="1:10" ht="18" x14ac:dyDescent="0.35">
      <c r="B17" s="29" t="s">
        <v>4</v>
      </c>
      <c r="C17" s="17" t="s">
        <v>8</v>
      </c>
      <c r="D17" s="10">
        <f>D7</f>
        <v>50</v>
      </c>
      <c r="E17" s="10" t="s">
        <v>14</v>
      </c>
      <c r="F17" s="13">
        <f>F7</f>
        <v>400</v>
      </c>
      <c r="G17" s="17" t="s">
        <v>20</v>
      </c>
      <c r="H17" s="10">
        <f>H7</f>
        <v>150</v>
      </c>
      <c r="I17" s="10" t="s">
        <v>26</v>
      </c>
      <c r="J17" s="13">
        <f>J7</f>
        <v>550</v>
      </c>
    </row>
    <row r="18" spans="1:10" ht="18" x14ac:dyDescent="0.35">
      <c r="B18" s="30"/>
      <c r="C18" s="18" t="s">
        <v>9</v>
      </c>
      <c r="D18" s="11">
        <f t="shared" ref="D18:D19" si="0">D8</f>
        <v>1900</v>
      </c>
      <c r="E18" s="11" t="s">
        <v>15</v>
      </c>
      <c r="F18" s="14">
        <f>F8</f>
        <v>3800</v>
      </c>
      <c r="G18" s="18" t="s">
        <v>21</v>
      </c>
      <c r="H18" s="11">
        <f>H8</f>
        <v>1900</v>
      </c>
      <c r="I18" s="11" t="s">
        <v>27</v>
      </c>
      <c r="J18" s="14">
        <f>J8</f>
        <v>3800</v>
      </c>
    </row>
    <row r="19" spans="1:10" ht="18" x14ac:dyDescent="0.35">
      <c r="B19" s="30"/>
      <c r="C19" s="18" t="s">
        <v>10</v>
      </c>
      <c r="D19" s="20">
        <f t="shared" si="0"/>
        <v>2.6315789473684209E-2</v>
      </c>
      <c r="E19" s="11" t="s">
        <v>16</v>
      </c>
      <c r="F19" s="21">
        <f>F17/F18</f>
        <v>0.10526315789473684</v>
      </c>
      <c r="G19" s="18" t="s">
        <v>22</v>
      </c>
      <c r="H19" s="20">
        <f>H17/H18</f>
        <v>7.8947368421052627E-2</v>
      </c>
      <c r="I19" s="11" t="s">
        <v>28</v>
      </c>
      <c r="J19" s="21">
        <f>J17/J18</f>
        <v>0.14473684210526316</v>
      </c>
    </row>
    <row r="20" spans="1:10" ht="18.75" thickBot="1" x14ac:dyDescent="0.4">
      <c r="B20" s="31"/>
      <c r="C20" s="19" t="s">
        <v>32</v>
      </c>
      <c r="D20" s="32">
        <f>D19+F19</f>
        <v>0.13157894736842105</v>
      </c>
      <c r="E20" s="32"/>
      <c r="F20" s="33"/>
      <c r="G20" s="19" t="s">
        <v>34</v>
      </c>
      <c r="H20" s="32">
        <f>H19+J19</f>
        <v>0.22368421052631579</v>
      </c>
      <c r="I20" s="32"/>
      <c r="J20" s="33"/>
    </row>
    <row r="21" spans="1:10" ht="18" x14ac:dyDescent="0.35">
      <c r="B21" s="29" t="s">
        <v>6</v>
      </c>
      <c r="C21" s="17" t="s">
        <v>11</v>
      </c>
      <c r="D21" s="10">
        <f>D10</f>
        <v>200</v>
      </c>
      <c r="E21" s="10" t="s">
        <v>17</v>
      </c>
      <c r="F21" s="13">
        <f>F10</f>
        <v>250</v>
      </c>
      <c r="G21" s="17" t="s">
        <v>23</v>
      </c>
      <c r="H21" s="10">
        <f>H10</f>
        <v>100</v>
      </c>
      <c r="I21" s="10" t="s">
        <v>29</v>
      </c>
      <c r="J21" s="13">
        <f>J10</f>
        <v>400</v>
      </c>
    </row>
    <row r="22" spans="1:10" ht="18" x14ac:dyDescent="0.35">
      <c r="B22" s="30"/>
      <c r="C22" s="18" t="s">
        <v>12</v>
      </c>
      <c r="D22" s="11">
        <f>D11</f>
        <v>1900</v>
      </c>
      <c r="E22" s="11" t="s">
        <v>18</v>
      </c>
      <c r="F22" s="14">
        <f>F11</f>
        <v>3800</v>
      </c>
      <c r="G22" s="18" t="s">
        <v>24</v>
      </c>
      <c r="H22" s="11">
        <f>H11</f>
        <v>1900</v>
      </c>
      <c r="I22" s="11" t="s">
        <v>30</v>
      </c>
      <c r="J22" s="14">
        <f>J11</f>
        <v>3800</v>
      </c>
    </row>
    <row r="23" spans="1:10" ht="18" x14ac:dyDescent="0.35">
      <c r="B23" s="30"/>
      <c r="C23" s="18" t="s">
        <v>13</v>
      </c>
      <c r="D23" s="20">
        <f>D21/D22</f>
        <v>0.10526315789473684</v>
      </c>
      <c r="E23" s="11" t="s">
        <v>19</v>
      </c>
      <c r="F23" s="21">
        <f>F21/F22</f>
        <v>6.5789473684210523E-2</v>
      </c>
      <c r="G23" s="18" t="s">
        <v>25</v>
      </c>
      <c r="H23" s="20">
        <f>H21/H22</f>
        <v>5.2631578947368418E-2</v>
      </c>
      <c r="I23" s="11" t="s">
        <v>31</v>
      </c>
      <c r="J23" s="21">
        <f>J21/J22</f>
        <v>0.10526315789473684</v>
      </c>
    </row>
    <row r="24" spans="1:10" ht="18.75" thickBot="1" x14ac:dyDescent="0.4">
      <c r="B24" s="31"/>
      <c r="C24" s="19" t="s">
        <v>33</v>
      </c>
      <c r="D24" s="32">
        <f>D23+F23</f>
        <v>0.17105263157894735</v>
      </c>
      <c r="E24" s="32"/>
      <c r="F24" s="33"/>
      <c r="G24" s="8" t="s">
        <v>35</v>
      </c>
      <c r="H24" s="32">
        <f>H23+J23</f>
        <v>0.15789473684210525</v>
      </c>
      <c r="I24" s="32"/>
      <c r="J24" s="33"/>
    </row>
    <row r="26" spans="1:10" x14ac:dyDescent="0.25">
      <c r="A26" s="1" t="s">
        <v>36</v>
      </c>
    </row>
    <row r="27" spans="1:10" x14ac:dyDescent="0.25">
      <c r="A27" s="1" t="s">
        <v>46</v>
      </c>
    </row>
    <row r="28" spans="1:10" x14ac:dyDescent="0.25">
      <c r="A28" s="1" t="s">
        <v>37</v>
      </c>
    </row>
    <row r="29" spans="1:10" ht="15.75" thickBot="1" x14ac:dyDescent="0.3">
      <c r="C29" s="1" t="s">
        <v>5</v>
      </c>
      <c r="G29" s="1" t="s">
        <v>7</v>
      </c>
    </row>
    <row r="30" spans="1:10" ht="18" x14ac:dyDescent="0.35">
      <c r="B30" s="29" t="s">
        <v>4</v>
      </c>
      <c r="C30" s="17" t="s">
        <v>8</v>
      </c>
      <c r="D30" s="10">
        <f>D17</f>
        <v>50</v>
      </c>
      <c r="E30" s="10" t="s">
        <v>14</v>
      </c>
      <c r="F30" s="13">
        <f>F17</f>
        <v>400</v>
      </c>
      <c r="G30" s="17" t="s">
        <v>20</v>
      </c>
      <c r="H30" s="10">
        <f>H17</f>
        <v>150</v>
      </c>
      <c r="I30" s="10" t="s">
        <v>26</v>
      </c>
      <c r="J30" s="13">
        <f>J17</f>
        <v>550</v>
      </c>
    </row>
    <row r="31" spans="1:10" ht="18" x14ac:dyDescent="0.35">
      <c r="B31" s="30"/>
      <c r="C31" s="18" t="s">
        <v>9</v>
      </c>
      <c r="D31" s="11">
        <f>D22</f>
        <v>1900</v>
      </c>
      <c r="E31" s="11" t="s">
        <v>15</v>
      </c>
      <c r="F31" s="14">
        <f>F18</f>
        <v>3800</v>
      </c>
      <c r="G31" s="18" t="s">
        <v>21</v>
      </c>
      <c r="H31" s="11">
        <f>H18</f>
        <v>1900</v>
      </c>
      <c r="I31" s="11" t="s">
        <v>27</v>
      </c>
      <c r="J31" s="14">
        <f>J18</f>
        <v>3800</v>
      </c>
    </row>
    <row r="32" spans="1:10" ht="18" x14ac:dyDescent="0.35">
      <c r="B32" s="30"/>
      <c r="C32" s="18" t="s">
        <v>10</v>
      </c>
      <c r="D32" s="20">
        <f>D30/D31</f>
        <v>2.6315789473684209E-2</v>
      </c>
      <c r="E32" s="11" t="s">
        <v>16</v>
      </c>
      <c r="F32" s="21">
        <f>F30/F31</f>
        <v>0.10526315789473684</v>
      </c>
      <c r="G32" s="18" t="s">
        <v>22</v>
      </c>
      <c r="H32" s="20">
        <f>H30/H31</f>
        <v>7.8947368421052627E-2</v>
      </c>
      <c r="I32" s="11" t="s">
        <v>28</v>
      </c>
      <c r="J32" s="21">
        <f>J30/J31</f>
        <v>0.14473684210526316</v>
      </c>
    </row>
    <row r="33" spans="1:10" ht="18.75" thickBot="1" x14ac:dyDescent="0.4">
      <c r="B33" s="31"/>
      <c r="C33" s="19" t="s">
        <v>32</v>
      </c>
      <c r="D33" s="32">
        <f>D32+F32</f>
        <v>0.13157894736842105</v>
      </c>
      <c r="E33" s="32"/>
      <c r="F33" s="33"/>
      <c r="G33" s="19" t="s">
        <v>34</v>
      </c>
      <c r="H33" s="32">
        <f>H32+J32</f>
        <v>0.22368421052631579</v>
      </c>
      <c r="I33" s="32"/>
      <c r="J33" s="33"/>
    </row>
    <row r="34" spans="1:10" ht="18" x14ac:dyDescent="0.35">
      <c r="B34" s="29" t="s">
        <v>6</v>
      </c>
      <c r="C34" s="17" t="s">
        <v>11</v>
      </c>
      <c r="D34" s="10">
        <f>D21</f>
        <v>200</v>
      </c>
      <c r="E34" s="10" t="s">
        <v>17</v>
      </c>
      <c r="F34" s="13">
        <f>F21</f>
        <v>250</v>
      </c>
      <c r="G34" s="17" t="s">
        <v>23</v>
      </c>
      <c r="H34" s="10">
        <f>H21</f>
        <v>100</v>
      </c>
      <c r="I34" s="10" t="s">
        <v>29</v>
      </c>
      <c r="J34" s="13">
        <f>J21</f>
        <v>400</v>
      </c>
    </row>
    <row r="35" spans="1:10" ht="18" x14ac:dyDescent="0.35">
      <c r="B35" s="30"/>
      <c r="C35" s="18" t="s">
        <v>12</v>
      </c>
      <c r="D35" s="11">
        <f>D22</f>
        <v>1900</v>
      </c>
      <c r="E35" s="11" t="s">
        <v>18</v>
      </c>
      <c r="F35" s="14">
        <f>F22</f>
        <v>3800</v>
      </c>
      <c r="G35" s="18" t="s">
        <v>24</v>
      </c>
      <c r="H35" s="11">
        <f>H22</f>
        <v>1900</v>
      </c>
      <c r="I35" s="11" t="s">
        <v>30</v>
      </c>
      <c r="J35" s="14">
        <f>J22</f>
        <v>3800</v>
      </c>
    </row>
    <row r="36" spans="1:10" ht="18" x14ac:dyDescent="0.35">
      <c r="B36" s="30"/>
      <c r="C36" s="18" t="s">
        <v>13</v>
      </c>
      <c r="D36" s="20">
        <f>D34/D35</f>
        <v>0.10526315789473684</v>
      </c>
      <c r="E36" s="11" t="s">
        <v>19</v>
      </c>
      <c r="F36" s="21">
        <f>F34/F35</f>
        <v>6.5789473684210523E-2</v>
      </c>
      <c r="G36" s="18" t="s">
        <v>25</v>
      </c>
      <c r="H36" s="20">
        <f>H34/H35</f>
        <v>5.2631578947368418E-2</v>
      </c>
      <c r="I36" s="11" t="s">
        <v>31</v>
      </c>
      <c r="J36" s="21">
        <f>J34/J35</f>
        <v>0.10526315789473684</v>
      </c>
    </row>
    <row r="37" spans="1:10" ht="18.75" thickBot="1" x14ac:dyDescent="0.4">
      <c r="B37" s="31"/>
      <c r="C37" s="19" t="s">
        <v>33</v>
      </c>
      <c r="D37" s="32">
        <f>D36+F36</f>
        <v>0.17105263157894735</v>
      </c>
      <c r="E37" s="32"/>
      <c r="F37" s="33"/>
      <c r="G37" s="8" t="s">
        <v>35</v>
      </c>
      <c r="H37" s="32">
        <f>H36+J36</f>
        <v>0.15789473684210525</v>
      </c>
      <c r="I37" s="32"/>
      <c r="J37" s="33"/>
    </row>
    <row r="38" spans="1:10" ht="18.75" thickBot="1" x14ac:dyDescent="0.4">
      <c r="C38" s="22"/>
      <c r="D38" s="23" t="s">
        <v>38</v>
      </c>
      <c r="E38" s="34">
        <f>MAX(D33,D37)</f>
        <v>0.17105263157894735</v>
      </c>
      <c r="F38" s="35"/>
      <c r="G38" s="22"/>
      <c r="H38" s="23" t="s">
        <v>39</v>
      </c>
      <c r="I38" s="34">
        <f>MAX(H33,H37)</f>
        <v>0.22368421052631579</v>
      </c>
      <c r="J38" s="35"/>
    </row>
    <row r="40" spans="1:10" ht="18.75" thickBot="1" x14ac:dyDescent="0.4">
      <c r="A40" s="1" t="s">
        <v>40</v>
      </c>
    </row>
    <row r="41" spans="1:10" ht="18" x14ac:dyDescent="0.35">
      <c r="D41" s="3" t="s">
        <v>38</v>
      </c>
      <c r="E41" s="4"/>
      <c r="F41" s="24">
        <f>E38</f>
        <v>0.17105263157894735</v>
      </c>
    </row>
    <row r="42" spans="1:10" ht="18" x14ac:dyDescent="0.35">
      <c r="D42" s="5" t="s">
        <v>39</v>
      </c>
      <c r="E42" s="6"/>
      <c r="F42" s="25">
        <f>I38</f>
        <v>0.22368421052631579</v>
      </c>
    </row>
    <row r="43" spans="1:10" x14ac:dyDescent="0.25">
      <c r="D43" s="26" t="s">
        <v>41</v>
      </c>
      <c r="E43" s="6"/>
      <c r="F43" s="7">
        <v>60</v>
      </c>
    </row>
    <row r="44" spans="1:10" x14ac:dyDescent="0.25">
      <c r="D44" s="26" t="s">
        <v>42</v>
      </c>
      <c r="E44" s="6"/>
      <c r="F44" s="7">
        <v>16</v>
      </c>
    </row>
    <row r="45" spans="1:10" ht="18.75" thickBot="1" x14ac:dyDescent="0.4">
      <c r="D45" s="27" t="s">
        <v>43</v>
      </c>
      <c r="E45" s="9"/>
      <c r="F45" s="28">
        <f>((E38+I38)*(F43))/(F43-F44)</f>
        <v>0.53827751196172258</v>
      </c>
    </row>
    <row r="47" spans="1:10" x14ac:dyDescent="0.25">
      <c r="A47" s="1" t="s">
        <v>44</v>
      </c>
    </row>
    <row r="48" spans="1:10" ht="18" x14ac:dyDescent="0.35">
      <c r="B48" t="s">
        <v>45</v>
      </c>
      <c r="D48" t="str">
        <f>IF(F45&lt;0.85,"Intersection is operating under capacity",IF(F45&lt;0.95,"Intersection is operating near capacity",IF(F45&lt;1,"Unstable flow results in wide variety of delay","The demand exceeds available capacity of the intersection")))</f>
        <v>Intersection is operating under capacity</v>
      </c>
    </row>
  </sheetData>
  <mergeCells count="17">
    <mergeCell ref="A1:L1"/>
    <mergeCell ref="B34:B37"/>
    <mergeCell ref="D37:F37"/>
    <mergeCell ref="H37:J37"/>
    <mergeCell ref="E38:F38"/>
    <mergeCell ref="I38:J38"/>
    <mergeCell ref="H20:J20"/>
    <mergeCell ref="D24:F24"/>
    <mergeCell ref="H24:J24"/>
    <mergeCell ref="B30:B33"/>
    <mergeCell ref="D33:F33"/>
    <mergeCell ref="H33:J33"/>
    <mergeCell ref="B7:B9"/>
    <mergeCell ref="B10:B12"/>
    <mergeCell ref="B17:B20"/>
    <mergeCell ref="B21:B24"/>
    <mergeCell ref="D20:F20"/>
  </mergeCells>
  <printOptions gridLines="1"/>
  <pageMargins left="0.7" right="0.7" top="0.75" bottom="0.75" header="0.3" footer="0.3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kyte</dc:creator>
  <cp:lastModifiedBy>Kyte, Michael (mkyte@uidaho.edu)</cp:lastModifiedBy>
  <cp:lastPrinted>2014-04-02T20:10:00Z</cp:lastPrinted>
  <dcterms:created xsi:type="dcterms:W3CDTF">2013-03-24T20:32:28Z</dcterms:created>
  <dcterms:modified xsi:type="dcterms:W3CDTF">2015-02-25T16:48:42Z</dcterms:modified>
</cp:coreProperties>
</file>